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Print_Titles" localSheetId="0">汇总表!$A:$G,汇总表!$2:$4</definedName>
    <definedName name="_xlnm._FilterDatabase" localSheetId="0" hidden="1">汇总表!$A$4:$G$31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8" name="ID_550936F8FB9149AEB66D537592AC59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81650" y="1384300"/>
          <a:ext cx="5838825" cy="595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EA55BDB18054967B14C3F80AD470FC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1650" y="4622800"/>
          <a:ext cx="3429000" cy="4238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D2938F0D460F4E8FB2A16F2697BD0EA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81650" y="2032000"/>
          <a:ext cx="6257925" cy="6115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D68858111F76498DAF83E05E1A2A974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81650" y="2679700"/>
          <a:ext cx="5943600" cy="6029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9A70D5296A5F405999785037D24D3E7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81650" y="3327400"/>
          <a:ext cx="5743575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EED6DEC2E2C54CCBA16B5475C3E43D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81650" y="3975100"/>
          <a:ext cx="6010275" cy="5991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03FA6AAE8C5846DFB721454E3BD2F67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25160" y="6746875"/>
          <a:ext cx="6600825" cy="620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5778C16C460041D5A000DA309829078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81650" y="7442200"/>
          <a:ext cx="6086475" cy="6048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F8031F7123BB46C5B2E2B932F86B27F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81650" y="8318500"/>
          <a:ext cx="4495800" cy="6029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BBB807910EC74384ACD84647FF2ED7E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581650" y="9194800"/>
          <a:ext cx="5972175" cy="584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33BE68A122F4AD29A811CC18F68175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813300" y="29489400"/>
          <a:ext cx="6848475" cy="5934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F3823A52B7F49CD88F27087FFBC31A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813300" y="1511300"/>
          <a:ext cx="5905500" cy="601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3F5E3E718F044724A061D30E9AF341E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327650" y="4886325"/>
          <a:ext cx="4467225" cy="6600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F3FD24F313A34D6383D1E0A91BF04F9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813300" y="3708400"/>
          <a:ext cx="4467225" cy="665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416A335624804B6083A0D16B0E5CA3D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813300" y="5346700"/>
          <a:ext cx="4514850" cy="461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ABFA196F806B4F60903D41B81B8F4EBF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813300" y="5981700"/>
          <a:ext cx="4467225" cy="4410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BAE5B9DCC4094337BF9C5D825917B8BA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813300" y="2946400"/>
          <a:ext cx="4486275" cy="6229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<sst xmlns="http://schemas.openxmlformats.org/spreadsheetml/2006/main" count="64" uniqueCount="57">
  <si>
    <t>附件2</t>
  </si>
  <si>
    <t>玩具礼物报价清单</t>
  </si>
  <si>
    <t>序号</t>
  </si>
  <si>
    <t>物品名称</t>
  </si>
  <si>
    <t>数量</t>
  </si>
  <si>
    <t>单价限价（元）</t>
  </si>
  <si>
    <t>报价（元）</t>
  </si>
  <si>
    <t>内容说明</t>
  </si>
  <si>
    <t>备注</t>
  </si>
  <si>
    <t>收音机</t>
  </si>
  <si>
    <t>山水F23复古指针式
灰 色+32G卡+1电池</t>
  </si>
  <si>
    <t>音箱</t>
  </si>
  <si>
    <t>JBL
蓝色，歌曲卡套装</t>
  </si>
  <si>
    <t>点读笔</t>
  </si>
  <si>
    <t>洪恩点读笔
全科启蒙（点读书50册+点读笔1支）-蓝色</t>
  </si>
  <si>
    <t>手拍鼓</t>
  </si>
  <si>
    <t>益米
【高续航USB充电】超大号蓝（657+内容/⭐️带响纸/3D灯光）</t>
  </si>
  <si>
    <t>AI智能机器狗</t>
  </si>
  <si>
    <t>孙臣臣
黑色升级款 2组锂电池</t>
  </si>
  <si>
    <t>海洋球</t>
  </si>
  <si>
    <t>10000个</t>
  </si>
  <si>
    <t>DEERC马卡龙海洋球</t>
  </si>
  <si>
    <t>蹦床</t>
  </si>
  <si>
    <t>1个</t>
  </si>
  <si>
    <t>ADKING蹦蹦床50英寸单扶手款</t>
  </si>
  <si>
    <t>陪伴玩偶</t>
  </si>
  <si>
    <t>babycare熊猫玩偶,[熊猫眠眠]可唱歌/发光/拆卸清洗</t>
  </si>
  <si>
    <t>跳舞毯</t>
  </si>
  <si>
    <t>舞霸王无线跳舞毯,[无线米奇红11MM]+3D炫舞+瑜伽健身+62款游戏+随意更新+2手柄</t>
  </si>
  <si>
    <t>音乐毯</t>
  </si>
  <si>
    <t>德国RICZAC，彩虹钢琴毯尺寸120*46</t>
  </si>
  <si>
    <t>手环</t>
  </si>
  <si>
    <t>红米，手环3黑色</t>
  </si>
  <si>
    <t>手表</t>
  </si>
  <si>
    <r>
      <rPr>
        <sz val="15"/>
        <rFont val="宋体"/>
        <charset val="134"/>
      </rPr>
      <t>迪卡侬，学生电子手表防水运动儿童</t>
    </r>
    <r>
      <rPr>
        <sz val="15"/>
        <rFont val="PingFang SC"/>
        <charset val="134"/>
      </rPr>
      <t xml:space="preserve">W200S </t>
    </r>
    <r>
      <rPr>
        <sz val="15"/>
        <rFont val="宋体"/>
        <charset val="134"/>
      </rPr>
      <t>浅紫色</t>
    </r>
  </si>
  <si>
    <t>卡西欧（CASIO），复古小方块多功能户外防水男士手表AE-1500WH-8B2VDF 米白色</t>
  </si>
  <si>
    <t>贴纸书</t>
  </si>
  <si>
    <t xml:space="preserve">
幼儿思维训练贴纸书， 思维训练7+专注力训练7+全脑开发6 （四川少年儿童出版社）</t>
  </si>
  <si>
    <t>故事书</t>
  </si>
  <si>
    <t>侦探推理故事书，【全套16册】神探猫+爪子神探+神探西西奥</t>
  </si>
  <si>
    <t>手摇铃</t>
  </si>
  <si>
    <t>YSR奕思瑞，婴儿健身球+婴儿哑铃球（0-12个月）</t>
  </si>
  <si>
    <t>咬牙胶</t>
  </si>
  <si>
    <t>蒂乐，婴儿手摇铃玩具可咬牙胶0-1岁宝宝益纳米银-抗菌款【送收纳盒】</t>
  </si>
  <si>
    <t>书包</t>
  </si>
  <si>
    <t>Jeep，儿童护脊书包小学生3-6年级 紫粉大号</t>
  </si>
  <si>
    <t>Jeep，儿童护脊书包小学生3-7年级 宝蓝大号</t>
  </si>
  <si>
    <t>单肩包</t>
  </si>
  <si>
    <t xml:space="preserve">
CROSSGEAR瑞士胸包休闲运动单肩包经典款防泼水可放折叠伞水杯 CR-8002BK，</t>
  </si>
  <si>
    <t>单肩斜挎包</t>
  </si>
  <si>
    <t>高尔夫（GOLF），单肩斜挎包女时尚包包女包通勤百搭ipad包防泼水+果仁杏  1HDC44068</t>
  </si>
  <si>
    <t>背包</t>
  </si>
  <si>
    <t>CROSSGEAR瑞士军士刀双肩包 热销NO.1大号【限量升级顶配】E  CAA25315156</t>
  </si>
  <si>
    <t xml:space="preserve">CASIO卡西欧，石英机芯树脂表带日韩表男表MRW-200H-3B  </t>
  </si>
  <si>
    <t>CASIO卡西欧，石英机芯树脂表带日韩表女表LRW-200H-2C</t>
  </si>
  <si>
    <t>JBL ，SD12无线蓝牙音箱音响随身插卡户外收音机3093+歌曲卡套餐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</si>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</sst>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indexed="8"/>
      <name val="黑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5"/>
      <name val="宋体"/>
      <charset val="134"/>
    </font>
    <font>
      <sz val="12"/>
      <color indexed="8"/>
      <name val="宋体"/>
      <charset val="134"/>
    </font>
    <font>
      <sz val="14"/>
      <name val="仿宋_GB2312"/>
      <charset val="134"/>
    </font>
    <font>
      <u/>
      <sz val="11"/>
      <color rgb="FF800080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  <scheme val="minor"/>
    </font>
    <font>
      <sz val="14"/>
      <color rgb="FF1A1A1A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5"/>
      <name val="PingFang S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6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6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7.png"/><Relationship Id="rId8" Type="http://schemas.openxmlformats.org/officeDocument/2006/relationships/image" Target="media/image16.png"/><Relationship Id="rId7" Type="http://schemas.openxmlformats.org/officeDocument/2006/relationships/image" Target="media/image15.png"/><Relationship Id="rId6" Type="http://schemas.openxmlformats.org/officeDocument/2006/relationships/image" Target="media/image14.png"/><Relationship Id="rId5" Type="http://schemas.openxmlformats.org/officeDocument/2006/relationships/image" Target="media/image13.png"/><Relationship Id="rId4" Type="http://schemas.openxmlformats.org/officeDocument/2006/relationships/image" Target="media/image12.png"/><Relationship Id="rId3" Type="http://schemas.openxmlformats.org/officeDocument/2006/relationships/image" Target="media/image11.png"/><Relationship Id="rId2" Type="http://schemas.openxmlformats.org/officeDocument/2006/relationships/image" Target="media/image10.png"/><Relationship Id="rId17" Type="http://schemas.openxmlformats.org/officeDocument/2006/relationships/image" Target="media/image25.png"/><Relationship Id="rId16" Type="http://schemas.openxmlformats.org/officeDocument/2006/relationships/image" Target="media/image24.png"/><Relationship Id="rId15" Type="http://schemas.openxmlformats.org/officeDocument/2006/relationships/image" Target="media/image23.png"/><Relationship Id="rId14" Type="http://schemas.openxmlformats.org/officeDocument/2006/relationships/image" Target="media/image22.png"/><Relationship Id="rId13" Type="http://schemas.openxmlformats.org/officeDocument/2006/relationships/image" Target="media/image21.png"/><Relationship Id="rId12" Type="http://schemas.openxmlformats.org/officeDocument/2006/relationships/image" Target="media/image20.png"/><Relationship Id="rId11" Type="http://schemas.openxmlformats.org/officeDocument/2006/relationships/image" Target="media/image19.png"/><Relationship Id="rId10" Type="http://schemas.openxmlformats.org/officeDocument/2006/relationships/image" Target="media/image18.png"/><Relationship Id="rId1" Type="http://schemas.openxmlformats.org/officeDocument/2006/relationships/image" Target="media/image9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476885</xdr:colOff>
      <xdr:row>21</xdr:row>
      <xdr:rowOff>85725</xdr:rowOff>
    </xdr:from>
    <xdr:to>
      <xdr:col>5</xdr:col>
      <xdr:colOff>1630045</xdr:colOff>
      <xdr:row>21</xdr:row>
      <xdr:rowOff>1196340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185" y="14906625"/>
          <a:ext cx="1153160" cy="1110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553085</xdr:colOff>
      <xdr:row>22</xdr:row>
      <xdr:rowOff>94615</xdr:rowOff>
    </xdr:from>
    <xdr:to>
      <xdr:col>5</xdr:col>
      <xdr:colOff>1675130</xdr:colOff>
      <xdr:row>22</xdr:row>
      <xdr:rowOff>1206500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6385" y="16210915"/>
          <a:ext cx="1122045" cy="1111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711200</xdr:colOff>
      <xdr:row>23</xdr:row>
      <xdr:rowOff>67945</xdr:rowOff>
    </xdr:from>
    <xdr:to>
      <xdr:col>5</xdr:col>
      <xdr:colOff>1754505</xdr:colOff>
      <xdr:row>23</xdr:row>
      <xdr:rowOff>1405890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5524500" y="17492345"/>
          <a:ext cx="1043305" cy="133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638175</xdr:colOff>
      <xdr:row>26</xdr:row>
      <xdr:rowOff>130175</xdr:rowOff>
    </xdr:from>
    <xdr:to>
      <xdr:col>5</xdr:col>
      <xdr:colOff>1736090</xdr:colOff>
      <xdr:row>26</xdr:row>
      <xdr:rowOff>1076325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51475" y="21516975"/>
          <a:ext cx="109791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845185</xdr:colOff>
      <xdr:row>27</xdr:row>
      <xdr:rowOff>28575</xdr:rowOff>
    </xdr:from>
    <xdr:to>
      <xdr:col>5</xdr:col>
      <xdr:colOff>1867535</xdr:colOff>
      <xdr:row>27</xdr:row>
      <xdr:rowOff>1017270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58485" y="22647275"/>
          <a:ext cx="1022350" cy="988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781050</xdr:colOff>
      <xdr:row>28</xdr:row>
      <xdr:rowOff>0</xdr:rowOff>
    </xdr:from>
    <xdr:to>
      <xdr:col>5</xdr:col>
      <xdr:colOff>1852295</xdr:colOff>
      <xdr:row>28</xdr:row>
      <xdr:rowOff>1129665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94350" y="23672800"/>
          <a:ext cx="1071245" cy="1129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24</xdr:row>
      <xdr:rowOff>123825</xdr:rowOff>
    </xdr:from>
    <xdr:to>
      <xdr:col>5</xdr:col>
      <xdr:colOff>1771650</xdr:colOff>
      <xdr:row>24</xdr:row>
      <xdr:rowOff>983615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56225" y="18996025"/>
          <a:ext cx="1228725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651510</xdr:colOff>
      <xdr:row>25</xdr:row>
      <xdr:rowOff>100965</xdr:rowOff>
    </xdr:from>
    <xdr:to>
      <xdr:col>5</xdr:col>
      <xdr:colOff>1515745</xdr:colOff>
      <xdr:row>25</xdr:row>
      <xdr:rowOff>1177925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64810" y="20116165"/>
          <a:ext cx="864235" cy="1076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1"/>
  <sheetViews>
    <sheetView tabSelected="1" workbookViewId="0">
      <selection activeCell="K5" sqref="K5"/>
    </sheetView>
  </sheetViews>
  <sheetFormatPr defaultColWidth="8" defaultRowHeight="12" outlineLevelCol="7"/>
  <cols>
    <col min="1" max="1" width="8.33333333333333" style="2" customWidth="1"/>
    <col min="2" max="2" width="19.4285714285714" style="2" customWidth="1"/>
    <col min="3" max="3" width="10.4285714285714" style="2" customWidth="1"/>
    <col min="4" max="4" width="19" style="2" customWidth="1"/>
    <col min="5" max="5" width="15" style="2" customWidth="1"/>
    <col min="6" max="6" width="42.5428571428571" style="2" customWidth="1"/>
    <col min="7" max="7" width="43" style="3" customWidth="1"/>
    <col min="8" max="252" width="9" style="2" customWidth="1"/>
    <col min="253" max="253" width="9" style="2"/>
    <col min="254" max="16384" width="8" style="2"/>
  </cols>
  <sheetData>
    <row r="1" ht="22" customHeight="1" spans="1:2">
      <c r="A1" s="4" t="s">
        <v>0</v>
      </c>
      <c r="B1" s="4"/>
    </row>
    <row r="2" ht="48" customHeight="1" spans="1:7">
      <c r="A2" s="5" t="s">
        <v>1</v>
      </c>
      <c r="B2" s="5"/>
      <c r="C2" s="5"/>
      <c r="D2" s="5"/>
      <c r="E2" s="5"/>
      <c r="F2" s="5"/>
      <c r="G2" s="6"/>
    </row>
    <row r="3" ht="13" customHeight="1" spans="1:7">
      <c r="A3" s="7"/>
      <c r="B3" s="8"/>
      <c r="C3" s="8"/>
      <c r="D3" s="8"/>
      <c r="E3" s="8"/>
      <c r="F3" s="9"/>
      <c r="G3" s="10"/>
    </row>
    <row r="4" s="1" customFormat="1" ht="49" customHeight="1" spans="1:7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</row>
    <row r="5" ht="50" customHeight="1" spans="1:8">
      <c r="A5" s="13">
        <v>1</v>
      </c>
      <c r="B5" s="14" t="s">
        <v>9</v>
      </c>
      <c r="C5" s="14">
        <v>19</v>
      </c>
      <c r="D5" s="14">
        <v>92</v>
      </c>
      <c r="E5" s="13"/>
      <c r="F5" s="15" t="str">
        <f>_xlfn.DISPIMG("ID_CF3823A52B7F49CD88F27087FFBC31A6",1)</f>
        <v>=DISPIMG("ID_CF3823A52B7F49CD88F27087FFBC31A6",1)</v>
      </c>
      <c r="G5" s="16" t="s">
        <v>10</v>
      </c>
      <c r="H5" s="17"/>
    </row>
    <row r="6" ht="63" customHeight="1" spans="1:7">
      <c r="A6" s="13">
        <v>2</v>
      </c>
      <c r="B6" s="14" t="s">
        <v>11</v>
      </c>
      <c r="C6" s="14">
        <v>4</v>
      </c>
      <c r="D6" s="14">
        <v>230</v>
      </c>
      <c r="E6" s="13"/>
      <c r="F6" s="18" t="str">
        <f>_xlfn.DISPIMG("ID_233BE68A122F4AD29A811CC18F681759",1)</f>
        <v>=DISPIMG("ID_233BE68A122F4AD29A811CC18F681759",1)</v>
      </c>
      <c r="G6" s="16" t="s">
        <v>12</v>
      </c>
    </row>
    <row r="7" ht="60" customHeight="1" spans="1:7">
      <c r="A7" s="13">
        <v>3</v>
      </c>
      <c r="B7" s="14" t="s">
        <v>13</v>
      </c>
      <c r="C7" s="14">
        <v>1</v>
      </c>
      <c r="D7" s="14">
        <v>350</v>
      </c>
      <c r="E7" s="13"/>
      <c r="F7" s="15" t="str">
        <f>_xlfn.DISPIMG("ID_BAE5B9DCC4094337BF9C5D825917B8BA",1)</f>
        <v>=DISPIMG("ID_BAE5B9DCC4094337BF9C5D825917B8BA",1)</v>
      </c>
      <c r="G7" s="16" t="s">
        <v>14</v>
      </c>
    </row>
    <row r="8" ht="79" customHeight="1" spans="1:7">
      <c r="A8" s="13">
        <v>4</v>
      </c>
      <c r="B8" s="14" t="s">
        <v>15</v>
      </c>
      <c r="C8" s="14">
        <v>1</v>
      </c>
      <c r="D8" s="14">
        <v>65</v>
      </c>
      <c r="E8" s="13"/>
      <c r="F8" s="15" t="str">
        <f>_xlfn.DISPIMG("ID_F3FD24F313A34D6383D1E0A91BF04F95",1)</f>
        <v>=DISPIMG("ID_F3FD24F313A34D6383D1E0A91BF04F95",1)</v>
      </c>
      <c r="G8" s="16" t="s">
        <v>16</v>
      </c>
    </row>
    <row r="9" ht="50" customHeight="1" spans="1:7">
      <c r="A9" s="13">
        <v>5</v>
      </c>
      <c r="B9" s="14" t="s">
        <v>17</v>
      </c>
      <c r="C9" s="14">
        <v>1</v>
      </c>
      <c r="D9" s="14">
        <v>90</v>
      </c>
      <c r="E9" s="14"/>
      <c r="F9" s="15" t="str">
        <f>_xlfn.DISPIMG("ID_3F5E3E718F044724A061D30E9AF341ED",1)</f>
        <v>=DISPIMG("ID_3F5E3E718F044724A061D30E9AF341ED",1)</v>
      </c>
      <c r="G9" s="16" t="s">
        <v>18</v>
      </c>
    </row>
    <row r="10" ht="50" customHeight="1" spans="1:8">
      <c r="A10" s="13">
        <v>6</v>
      </c>
      <c r="B10" s="14" t="s">
        <v>19</v>
      </c>
      <c r="C10" s="14" t="s">
        <v>20</v>
      </c>
      <c r="D10" s="14">
        <v>0.35</v>
      </c>
      <c r="E10" s="14"/>
      <c r="F10" s="19" t="str">
        <f>_xlfn.DISPIMG("ID_416A335624804B6083A0D16B0E5CA3D8",1)</f>
        <v>=DISPIMG("ID_416A335624804B6083A0D16B0E5CA3D8",1)</v>
      </c>
      <c r="G10" s="16" t="s">
        <v>21</v>
      </c>
      <c r="H10" s="20"/>
    </row>
    <row r="11" ht="50" customHeight="1" spans="1:8">
      <c r="A11" s="13">
        <v>7</v>
      </c>
      <c r="B11" s="14" t="s">
        <v>22</v>
      </c>
      <c r="C11" s="14" t="s">
        <v>23</v>
      </c>
      <c r="D11" s="14">
        <v>279</v>
      </c>
      <c r="E11" s="14"/>
      <c r="F11" s="19" t="str">
        <f>_xlfn.DISPIMG("ID_ABFA196F806B4F60903D41B81B8F4EBF",1)</f>
        <v>=DISPIMG("ID_ABFA196F806B4F60903D41B81B8F4EBF",1)</v>
      </c>
      <c r="G11" s="16" t="s">
        <v>24</v>
      </c>
      <c r="H11" s="20"/>
    </row>
    <row r="12" ht="50" customHeight="1" spans="1:7">
      <c r="A12" s="13">
        <v>8</v>
      </c>
      <c r="B12" s="21" t="s">
        <v>25</v>
      </c>
      <c r="C12" s="18">
        <v>179</v>
      </c>
      <c r="D12" s="18">
        <v>149</v>
      </c>
      <c r="E12" s="18"/>
      <c r="F12" s="18" t="str">
        <f>_xlfn.DISPIMG("ID_550936F8FB9149AEB66D537592AC5911",1)</f>
        <v>=DISPIMG("ID_550936F8FB9149AEB66D537592AC5911",1)</v>
      </c>
      <c r="G12" s="16" t="s">
        <v>26</v>
      </c>
    </row>
    <row r="13" ht="63" customHeight="1" spans="1:7">
      <c r="A13" s="13">
        <v>9</v>
      </c>
      <c r="B13" s="21" t="s">
        <v>27</v>
      </c>
      <c r="C13" s="18">
        <v>13</v>
      </c>
      <c r="D13" s="18">
        <v>220</v>
      </c>
      <c r="E13" s="18"/>
      <c r="F13" s="18" t="str">
        <f>_xlfn.DISPIMG("ID_D2938F0D460F4E8FB2A16F2697BD0EA5",1)</f>
        <v>=DISPIMG("ID_D2938F0D460F4E8FB2A16F2697BD0EA5",1)</v>
      </c>
      <c r="G13" s="16" t="s">
        <v>28</v>
      </c>
    </row>
    <row r="14" ht="50" customHeight="1" spans="1:7">
      <c r="A14" s="13">
        <v>10</v>
      </c>
      <c r="B14" s="21" t="s">
        <v>29</v>
      </c>
      <c r="C14" s="18">
        <v>5</v>
      </c>
      <c r="D14" s="18">
        <v>170</v>
      </c>
      <c r="E14" s="18"/>
      <c r="F14" s="18" t="str">
        <f>_xlfn.DISPIMG("ID_D68858111F76498DAF83E05E1A2A9749",1)</f>
        <v>=DISPIMG("ID_D68858111F76498DAF83E05E1A2A9749",1)</v>
      </c>
      <c r="G14" s="16" t="s">
        <v>30</v>
      </c>
    </row>
    <row r="15" ht="50" customHeight="1" spans="1:7">
      <c r="A15" s="13">
        <v>11</v>
      </c>
      <c r="B15" s="21" t="s">
        <v>31</v>
      </c>
      <c r="C15" s="18">
        <v>18</v>
      </c>
      <c r="D15" s="18">
        <v>150</v>
      </c>
      <c r="E15" s="18"/>
      <c r="F15" s="18" t="str">
        <f>_xlfn.DISPIMG("ID_9A70D5296A5F405999785037D24D3E7C",1)</f>
        <v>=DISPIMG("ID_9A70D5296A5F405999785037D24D3E7C",1)</v>
      </c>
      <c r="G15" s="16" t="s">
        <v>32</v>
      </c>
    </row>
    <row r="16" ht="80" customHeight="1" spans="1:7">
      <c r="A16" s="13">
        <v>12</v>
      </c>
      <c r="B16" s="21" t="s">
        <v>33</v>
      </c>
      <c r="C16" s="18">
        <v>44</v>
      </c>
      <c r="D16" s="18">
        <v>69.9</v>
      </c>
      <c r="E16" s="18"/>
      <c r="F16" s="18" t="str">
        <f>_xlfn.DISPIMG("ID_EED6DEC2E2C54CCBA16B5475C3E43D02",1)</f>
        <v>=DISPIMG("ID_EED6DEC2E2C54CCBA16B5475C3E43D02",1)</v>
      </c>
      <c r="G16" s="16" t="s">
        <v>34</v>
      </c>
    </row>
    <row r="17" ht="77" customHeight="1" spans="1:7">
      <c r="A17" s="13">
        <v>13</v>
      </c>
      <c r="B17" s="21" t="s">
        <v>33</v>
      </c>
      <c r="C17" s="18">
        <v>48</v>
      </c>
      <c r="D17" s="18">
        <v>200</v>
      </c>
      <c r="E17" s="18"/>
      <c r="F17" s="18" t="str">
        <f>_xlfn.DISPIMG("ID_2EA55BDB18054967B14C3F80AD470FC3",1)</f>
        <v>=DISPIMG("ID_2EA55BDB18054967B14C3F80AD470FC3",1)</v>
      </c>
      <c r="G17" s="16" t="s">
        <v>35</v>
      </c>
    </row>
    <row r="18" ht="85" customHeight="1" spans="1:7">
      <c r="A18" s="13">
        <v>14</v>
      </c>
      <c r="B18" s="21" t="s">
        <v>36</v>
      </c>
      <c r="C18" s="18">
        <v>20</v>
      </c>
      <c r="D18" s="18">
        <v>13</v>
      </c>
      <c r="E18" s="18"/>
      <c r="F18" s="18" t="str">
        <f>_xlfn.DISPIMG("ID_03FA6AAE8C5846DFB721454E3BD2F67C",1)</f>
        <v>=DISPIMG("ID_03FA6AAE8C5846DFB721454E3BD2F67C",1)</v>
      </c>
      <c r="G18" s="16" t="s">
        <v>37</v>
      </c>
    </row>
    <row r="19" ht="50" customHeight="1" spans="1:7">
      <c r="A19" s="13">
        <v>15</v>
      </c>
      <c r="B19" s="21" t="s">
        <v>38</v>
      </c>
      <c r="C19" s="18">
        <v>1</v>
      </c>
      <c r="D19" s="18">
        <v>95</v>
      </c>
      <c r="E19" s="18"/>
      <c r="F19" s="18" t="str">
        <f>_xlfn.DISPIMG("ID_5778C16C460041D5A000DA3098290783",1)</f>
        <v>=DISPIMG("ID_5778C16C460041D5A000DA3098290783",1)</v>
      </c>
      <c r="G19" s="16" t="s">
        <v>39</v>
      </c>
    </row>
    <row r="20" ht="50" customHeight="1" spans="1:7">
      <c r="A20" s="13">
        <v>16</v>
      </c>
      <c r="B20" s="21" t="s">
        <v>40</v>
      </c>
      <c r="C20" s="18">
        <v>50</v>
      </c>
      <c r="D20" s="18">
        <v>16</v>
      </c>
      <c r="E20" s="18"/>
      <c r="F20" s="18" t="str">
        <f>_xlfn.DISPIMG("ID_F8031F7123BB46C5B2E2B932F86B27FF",1)</f>
        <v>=DISPIMG("ID_F8031F7123BB46C5B2E2B932F86B27FF",1)</v>
      </c>
      <c r="G20" s="16" t="s">
        <v>41</v>
      </c>
    </row>
    <row r="21" ht="78" customHeight="1" spans="1:7">
      <c r="A21" s="13">
        <v>17</v>
      </c>
      <c r="B21" s="21" t="s">
        <v>42</v>
      </c>
      <c r="C21" s="18">
        <v>20</v>
      </c>
      <c r="D21" s="18">
        <v>22</v>
      </c>
      <c r="E21" s="18"/>
      <c r="F21" s="22" t="str">
        <f>_xlfn.DISPIMG("ID_BBB807910EC74384ACD84647FF2ED7E9",1)</f>
        <v>=DISPIMG("ID_BBB807910EC74384ACD84647FF2ED7E9",1)</v>
      </c>
      <c r="G21" s="16" t="s">
        <v>43</v>
      </c>
    </row>
    <row r="22" ht="102" customHeight="1" spans="1:7">
      <c r="A22" s="13">
        <v>18</v>
      </c>
      <c r="B22" s="23" t="s">
        <v>44</v>
      </c>
      <c r="C22" s="23">
        <v>40</v>
      </c>
      <c r="D22" s="23">
        <v>200</v>
      </c>
      <c r="E22" s="23"/>
      <c r="F22" s="23"/>
      <c r="G22" s="16" t="s">
        <v>45</v>
      </c>
    </row>
    <row r="23" ht="103" customHeight="1" spans="1:7">
      <c r="A23" s="13">
        <v>19</v>
      </c>
      <c r="B23" s="23" t="s">
        <v>44</v>
      </c>
      <c r="C23" s="23">
        <v>70</v>
      </c>
      <c r="D23" s="23">
        <v>200</v>
      </c>
      <c r="E23" s="23"/>
      <c r="F23" s="23"/>
      <c r="G23" s="16" t="s">
        <v>46</v>
      </c>
    </row>
    <row r="24" ht="114" customHeight="1" spans="1:7">
      <c r="A24" s="13">
        <v>20</v>
      </c>
      <c r="B24" s="23" t="s">
        <v>47</v>
      </c>
      <c r="C24" s="23">
        <v>40</v>
      </c>
      <c r="D24" s="23">
        <v>100</v>
      </c>
      <c r="E24" s="23"/>
      <c r="F24" s="23"/>
      <c r="G24" s="16" t="s">
        <v>48</v>
      </c>
    </row>
    <row r="25" ht="90" customHeight="1" spans="1:7">
      <c r="A25" s="13">
        <v>21</v>
      </c>
      <c r="B25" s="24" t="s">
        <v>49</v>
      </c>
      <c r="C25" s="25">
        <v>40</v>
      </c>
      <c r="D25" s="23">
        <v>180</v>
      </c>
      <c r="E25" s="23"/>
      <c r="F25" s="24"/>
      <c r="G25" s="26" t="s">
        <v>50</v>
      </c>
    </row>
    <row r="26" ht="108" customHeight="1" spans="1:7">
      <c r="A26" s="13">
        <v>22</v>
      </c>
      <c r="B26" s="24" t="s">
        <v>51</v>
      </c>
      <c r="C26" s="25">
        <v>30</v>
      </c>
      <c r="D26" s="23">
        <v>190</v>
      </c>
      <c r="E26" s="23"/>
      <c r="F26" s="24"/>
      <c r="G26" s="26" t="s">
        <v>52</v>
      </c>
    </row>
    <row r="27" ht="97" customHeight="1" spans="1:7">
      <c r="A27" s="13">
        <v>23</v>
      </c>
      <c r="B27" s="24" t="s">
        <v>33</v>
      </c>
      <c r="C27" s="25">
        <v>45</v>
      </c>
      <c r="D27" s="23">
        <v>200</v>
      </c>
      <c r="E27" s="23"/>
      <c r="F27" s="24"/>
      <c r="G27" s="16" t="s">
        <v>35</v>
      </c>
    </row>
    <row r="28" ht="83" customHeight="1" spans="1:7">
      <c r="A28" s="13">
        <v>24</v>
      </c>
      <c r="B28" s="24" t="s">
        <v>33</v>
      </c>
      <c r="C28" s="25">
        <v>45</v>
      </c>
      <c r="D28" s="23">
        <v>200</v>
      </c>
      <c r="E28" s="23"/>
      <c r="F28" s="24"/>
      <c r="G28" s="16" t="s">
        <v>53</v>
      </c>
    </row>
    <row r="29" ht="96" customHeight="1" spans="1:7">
      <c r="A29" s="13">
        <v>25</v>
      </c>
      <c r="B29" s="24" t="s">
        <v>33</v>
      </c>
      <c r="C29" s="23">
        <v>40</v>
      </c>
      <c r="D29" s="23">
        <v>180</v>
      </c>
      <c r="E29" s="23"/>
      <c r="F29" s="23"/>
      <c r="G29" s="16" t="s">
        <v>54</v>
      </c>
    </row>
    <row r="30" ht="63" customHeight="1" spans="1:7">
      <c r="A30" s="13">
        <v>26</v>
      </c>
      <c r="B30" s="21" t="s">
        <v>11</v>
      </c>
      <c r="C30" s="18">
        <v>45</v>
      </c>
      <c r="D30" s="18">
        <v>229</v>
      </c>
      <c r="E30" s="18"/>
      <c r="F30" s="18" t="str">
        <f>_xlfn.DISPIMG("ID_233BE68A122F4AD29A811CC18F681759",1)</f>
        <v>=DISPIMG("ID_233BE68A122F4AD29A811CC18F681759",1)</v>
      </c>
      <c r="G30" s="16" t="s">
        <v>55</v>
      </c>
    </row>
    <row r="31" ht="50" customHeight="1" spans="1:7">
      <c r="A31" s="13" t="s">
        <v>56</v>
      </c>
      <c r="B31" s="13"/>
      <c r="C31" s="13"/>
      <c r="D31" s="27"/>
      <c r="E31" s="28">
        <f>SUM(E5:E30)</f>
        <v>0</v>
      </c>
      <c r="F31" s="29"/>
      <c r="G31" s="29"/>
    </row>
  </sheetData>
  <mergeCells count="5">
    <mergeCell ref="A1:B1"/>
    <mergeCell ref="A2:G2"/>
    <mergeCell ref="A3:E3"/>
    <mergeCell ref="F3:G3"/>
    <mergeCell ref="A31:D31"/>
  </mergeCells>
  <printOptions horizontalCentered="1"/>
  <pageMargins left="0.550694444444444" right="0.314583333333333" top="0.432638888888889" bottom="0.393055555555556" header="0.236111111111111" footer="0.314583333333333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2025-08-11T10:27:00Z</dcterms:created>
  <dcterms:modified xsi:type="dcterms:W3CDTF">2025-10-11T06:36:39Z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F9612480564D4F54930A51FD599C1408_13</vt:lpwstr>
  </property>
  <property fmtid="{D5CDD505-2E9C-101B-9397-08002B2CF9AE}" pid="3" name="KSOProductBuildVer">
    <vt:lpwstr>2052-12.8.2.18205</vt:lpwstr>
  </property>
</Properties>
</file>